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hidePivotFieldList="1"/>
  <mc:AlternateContent xmlns:mc="http://schemas.openxmlformats.org/markup-compatibility/2006">
    <mc:Choice Requires="x15">
      <x15ac:absPath xmlns:x15ac="http://schemas.microsoft.com/office/spreadsheetml/2010/11/ac" url="C:\Users\Luiz\Desktop\Planilha Cáculo DropShipping\"/>
    </mc:Choice>
  </mc:AlternateContent>
  <bookViews>
    <workbookView xWindow="0" yWindow="0" windowWidth="24000" windowHeight="11145"/>
  </bookViews>
  <sheets>
    <sheet name="Planilha1" sheetId="2" r:id="rId1"/>
  </sheets>
  <calcPr calcId="162913"/>
</workbook>
</file>

<file path=xl/calcChain.xml><?xml version="1.0" encoding="utf-8"?>
<calcChain xmlns="http://schemas.openxmlformats.org/spreadsheetml/2006/main">
  <c r="C29" i="2" l="1"/>
  <c r="B18" i="2"/>
  <c r="C9" i="2"/>
  <c r="C5" i="2" s="1"/>
  <c r="C15" i="2" l="1"/>
  <c r="C13" i="2"/>
  <c r="C16" i="2"/>
  <c r="C14" i="2"/>
  <c r="C18" i="2" l="1"/>
  <c r="C20" i="2" s="1"/>
  <c r="C31" i="2" l="1"/>
  <c r="C36" i="2" s="1"/>
  <c r="G17" i="2" s="1"/>
  <c r="G15" i="2" l="1"/>
  <c r="G13" i="2"/>
  <c r="G11" i="2"/>
  <c r="G9" i="2"/>
  <c r="G7" i="2"/>
  <c r="G36" i="2"/>
  <c r="G34" i="2"/>
  <c r="G32" i="2"/>
  <c r="G28" i="2"/>
  <c r="G24" i="2"/>
  <c r="G20" i="2"/>
  <c r="G16" i="2"/>
  <c r="G8" i="2"/>
  <c r="G6" i="2"/>
  <c r="G35" i="2"/>
  <c r="G33" i="2"/>
  <c r="G30" i="2"/>
  <c r="G26" i="2"/>
  <c r="G22" i="2"/>
  <c r="G18" i="2"/>
  <c r="G14" i="2"/>
  <c r="G12" i="2"/>
  <c r="G10" i="2"/>
  <c r="G31" i="2"/>
  <c r="G29" i="2"/>
  <c r="G27" i="2"/>
  <c r="G25" i="2"/>
  <c r="G23" i="2"/>
  <c r="G21" i="2"/>
  <c r="G19" i="2"/>
</calcChain>
</file>

<file path=xl/comments1.xml><?xml version="1.0" encoding="utf-8"?>
<comments xmlns="http://schemas.openxmlformats.org/spreadsheetml/2006/main">
  <authors>
    <author>Luiz</author>
  </authors>
  <commentList>
    <comment ref="A5" authorId="0" shapeId="0">
      <text>
        <r>
          <rPr>
            <b/>
            <sz val="16"/>
            <color indexed="81"/>
            <rFont val="Segoe UI"/>
            <family val="2"/>
          </rPr>
          <t>Markup ou Mark Up é um termo usado em economia para indicar quanto, do preço, do produto está acima do seu custo de produção e distribuição. Significa diferença entre o custo de um bem ou serviço e seu preço de venda. Pode ser expresso como uma quantia fixada ou como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31" authorId="0" shapeId="0">
      <text>
        <r>
          <rPr>
            <b/>
            <sz val="22"/>
            <color indexed="81"/>
            <rFont val="Segoe UI"/>
            <family val="2"/>
          </rPr>
          <t>Valor de Venda do produto, ou seja valor que você deve vender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36" authorId="0" shapeId="0">
      <text>
        <r>
          <rPr>
            <b/>
            <sz val="22"/>
            <color indexed="81"/>
            <rFont val="Segoe UI"/>
            <family val="2"/>
          </rPr>
          <t>Valor que você vai Lucrar</t>
        </r>
      </text>
    </comment>
  </commentList>
</comments>
</file>

<file path=xl/sharedStrings.xml><?xml version="1.0" encoding="utf-8"?>
<sst xmlns="http://schemas.openxmlformats.org/spreadsheetml/2006/main" count="25" uniqueCount="25">
  <si>
    <t>IOF</t>
  </si>
  <si>
    <t>GATEWAY PAGAMENTO</t>
  </si>
  <si>
    <t>SHOPIFY</t>
  </si>
  <si>
    <t>IMPOSTO DE SERVIÇO</t>
  </si>
  <si>
    <t>Nome do Produto</t>
  </si>
  <si>
    <t>Drone</t>
  </si>
  <si>
    <t>Lucro Esperado ( *Markup )</t>
  </si>
  <si>
    <t>Custo da Unidade no Aliexpress em R$ &gt;&gt;</t>
  </si>
  <si>
    <t>Custo da Entrega no Aliexpress em R$ &gt;&gt;</t>
  </si>
  <si>
    <t>Custo Base</t>
  </si>
  <si>
    <t>Custos Operacionais</t>
  </si>
  <si>
    <t>Total Custos Operacionais</t>
  </si>
  <si>
    <t>Facebook Adsense</t>
  </si>
  <si>
    <t>Google Adwords</t>
  </si>
  <si>
    <t>Outros</t>
  </si>
  <si>
    <t>Total de Custo com Trafégo</t>
  </si>
  <si>
    <t>Valor</t>
  </si>
  <si>
    <t xml:space="preserve">Valor Final do Produto </t>
  </si>
  <si>
    <t>Custo Total do Produto</t>
  </si>
  <si>
    <t>Valor Liquido de um Produto</t>
  </si>
  <si>
    <t>Quantidades de Vendas (unidades)</t>
  </si>
  <si>
    <t>Data da venda</t>
  </si>
  <si>
    <t>Custo com Trafégo Pago</t>
  </si>
  <si>
    <t>Fechamento Mensal Vendas</t>
  </si>
  <si>
    <t xml:space="preserve">Planilha Dropshipping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</si>
</sst>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6">
    <font>
      <sz val="10"/>
      <color indexed="8"/>
      <name val="Helvetica Neue"/>
    </font>
    <font>
      <sz val="10"/>
      <color indexed="8"/>
      <name val="Helvetica Neue"/>
    </font>
    <font>
      <sz val="9"/>
      <color indexed="81"/>
      <name val="Segoe UI"/>
      <family val="2"/>
    </font>
    <font>
      <b/>
      <sz val="22"/>
      <color indexed="8"/>
      <name val="Helvetica Neue"/>
    </font>
    <font>
      <b/>
      <sz val="22"/>
      <color indexed="81"/>
      <name val="Segoe UI"/>
      <family val="2"/>
    </font>
    <font>
      <b/>
      <sz val="16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 applyNumberFormat="0" applyFill="0" applyBorder="0" applyProtection="0">
      <alignment vertical="top" wrapText="1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44" fontId="0" fillId="2" borderId="1" xfId="0" applyNumberFormat="1" applyFont="1" applyFill="1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10" fontId="0" fillId="2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44" fontId="0" fillId="2" borderId="5" xfId="0" applyNumberFormat="1" applyFont="1" applyFill="1" applyBorder="1" applyAlignment="1">
      <alignment vertical="top" wrapText="1"/>
    </xf>
    <xf numFmtId="0" fontId="0" fillId="0" borderId="6" xfId="0" applyFont="1" applyBorder="1" applyAlignment="1">
      <alignment horizontal="center" vertical="top" wrapText="1"/>
    </xf>
    <xf numFmtId="9" fontId="0" fillId="4" borderId="5" xfId="0" applyNumberFormat="1" applyFont="1" applyFill="1" applyBorder="1" applyAlignment="1">
      <alignment vertical="top" wrapText="1"/>
    </xf>
    <xf numFmtId="44" fontId="0" fillId="4" borderId="1" xfId="1" applyFont="1" applyFill="1" applyBorder="1" applyAlignment="1">
      <alignment vertical="top" wrapText="1"/>
    </xf>
    <xf numFmtId="10" fontId="0" fillId="4" borderId="1" xfId="2" applyNumberFormat="1" applyFont="1" applyFill="1" applyBorder="1" applyAlignment="1">
      <alignment vertical="top" wrapText="1"/>
    </xf>
    <xf numFmtId="44" fontId="0" fillId="0" borderId="0" xfId="1" applyFont="1" applyBorder="1" applyAlignment="1">
      <alignment vertical="top" wrapText="1"/>
    </xf>
    <xf numFmtId="14" fontId="0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0000"/>
      <rgbColor rgb="FF72FCE9"/>
      <rgbColor rgb="FF1CB000"/>
      <rgbColor rgb="FFFEFEFE"/>
      <rgbColor rgb="FFFF968C"/>
      <rgbColor rgb="FF017000"/>
      <rgbColor rgb="FFF8BA00"/>
      <rgbColor rgb="FFD5FDC1"/>
      <rgbColor rgb="FFFFDAD7"/>
      <rgbColor rgb="FFED220B"/>
      <rgbColor rgb="FF007F00"/>
      <rgbColor rgb="FFA6CDA5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Faturamento Mensal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Planilha1!$F$5</c:f>
              <c:strCache>
                <c:ptCount val="1"/>
                <c:pt idx="0">
                  <c:v>Quantidades de Vendas (unidades)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100000"/>
                    <a:shade val="100000"/>
                    <a:satMod val="129999"/>
                  </a:schemeClr>
                </a:gs>
                <a:gs pos="100000">
                  <a:schemeClr val="accent1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/>
          </c:spPr>
          <c:invertIfNegative val="0"/>
          <c:cat>
            <c:numRef>
              <c:f>Planilha1!$E$6:$E$36</c:f>
              <c:numCache>
                <c:formatCode>m/d/yyyy</c:formatCode>
                <c:ptCount val="31"/>
                <c:pt idx="0">
                  <c:v>42216</c:v>
                </c:pt>
                <c:pt idx="1">
                  <c:v>42217</c:v>
                </c:pt>
                <c:pt idx="2">
                  <c:v>42218</c:v>
                </c:pt>
                <c:pt idx="3">
                  <c:v>42219</c:v>
                </c:pt>
                <c:pt idx="4">
                  <c:v>42220</c:v>
                </c:pt>
                <c:pt idx="5">
                  <c:v>42221</c:v>
                </c:pt>
                <c:pt idx="6">
                  <c:v>42222</c:v>
                </c:pt>
                <c:pt idx="7">
                  <c:v>42223</c:v>
                </c:pt>
                <c:pt idx="8">
                  <c:v>42224</c:v>
                </c:pt>
                <c:pt idx="9">
                  <c:v>42225</c:v>
                </c:pt>
                <c:pt idx="10">
                  <c:v>42226</c:v>
                </c:pt>
                <c:pt idx="11">
                  <c:v>42227</c:v>
                </c:pt>
                <c:pt idx="12">
                  <c:v>42228</c:v>
                </c:pt>
                <c:pt idx="13">
                  <c:v>42229</c:v>
                </c:pt>
                <c:pt idx="14">
                  <c:v>42230</c:v>
                </c:pt>
                <c:pt idx="15">
                  <c:v>42231</c:v>
                </c:pt>
                <c:pt idx="16">
                  <c:v>42232</c:v>
                </c:pt>
                <c:pt idx="17">
                  <c:v>42233</c:v>
                </c:pt>
                <c:pt idx="18">
                  <c:v>42234</c:v>
                </c:pt>
                <c:pt idx="19">
                  <c:v>42235</c:v>
                </c:pt>
                <c:pt idx="20">
                  <c:v>42236</c:v>
                </c:pt>
                <c:pt idx="21">
                  <c:v>42237</c:v>
                </c:pt>
                <c:pt idx="22">
                  <c:v>42238</c:v>
                </c:pt>
                <c:pt idx="23">
                  <c:v>42239</c:v>
                </c:pt>
                <c:pt idx="24">
                  <c:v>42240</c:v>
                </c:pt>
                <c:pt idx="25">
                  <c:v>42241</c:v>
                </c:pt>
                <c:pt idx="26">
                  <c:v>42242</c:v>
                </c:pt>
                <c:pt idx="27">
                  <c:v>42243</c:v>
                </c:pt>
                <c:pt idx="28">
                  <c:v>42244</c:v>
                </c:pt>
                <c:pt idx="29">
                  <c:v>42245</c:v>
                </c:pt>
                <c:pt idx="30">
                  <c:v>42246</c:v>
                </c:pt>
              </c:numCache>
            </c:numRef>
          </c:cat>
          <c:val>
            <c:numRef>
              <c:f>Planilha1!$F$6:$F$36</c:f>
              <c:numCache>
                <c:formatCode>General</c:formatCode>
                <c:ptCount val="31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15</c:v>
                </c:pt>
                <c:pt idx="11">
                  <c:v>9</c:v>
                </c:pt>
                <c:pt idx="12">
                  <c:v>15</c:v>
                </c:pt>
                <c:pt idx="13">
                  <c:v>15</c:v>
                </c:pt>
                <c:pt idx="14">
                  <c:v>25</c:v>
                </c:pt>
                <c:pt idx="15">
                  <c:v>32</c:v>
                </c:pt>
                <c:pt idx="16">
                  <c:v>19</c:v>
                </c:pt>
                <c:pt idx="17">
                  <c:v>20</c:v>
                </c:pt>
                <c:pt idx="18">
                  <c:v>10</c:v>
                </c:pt>
                <c:pt idx="19">
                  <c:v>8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20</c:v>
                </c:pt>
                <c:pt idx="24">
                  <c:v>20</c:v>
                </c:pt>
                <c:pt idx="25">
                  <c:v>5</c:v>
                </c:pt>
                <c:pt idx="26">
                  <c:v>20</c:v>
                </c:pt>
                <c:pt idx="27">
                  <c:v>20</c:v>
                </c:pt>
                <c:pt idx="28">
                  <c:v>25</c:v>
                </c:pt>
                <c:pt idx="29">
                  <c:v>15</c:v>
                </c:pt>
                <c:pt idx="3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7-4CEC-9CB2-5AE92ECC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782768"/>
        <c:axId val="349826544"/>
      </c:barChart>
      <c:lineChart>
        <c:grouping val="standard"/>
        <c:varyColors val="0"/>
        <c:ser>
          <c:idx val="1"/>
          <c:order val="1"/>
          <c:tx>
            <c:strRef>
              <c:f>Planilha1!$G$5</c:f>
              <c:strCache>
                <c:ptCount val="1"/>
                <c:pt idx="0">
                  <c:v>Valor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Planilha1!$E$6:$E$36</c:f>
              <c:numCache>
                <c:formatCode>m/d/yyyy</c:formatCode>
                <c:ptCount val="31"/>
                <c:pt idx="0">
                  <c:v>42216</c:v>
                </c:pt>
                <c:pt idx="1">
                  <c:v>42217</c:v>
                </c:pt>
                <c:pt idx="2">
                  <c:v>42218</c:v>
                </c:pt>
                <c:pt idx="3">
                  <c:v>42219</c:v>
                </c:pt>
                <c:pt idx="4">
                  <c:v>42220</c:v>
                </c:pt>
                <c:pt idx="5">
                  <c:v>42221</c:v>
                </c:pt>
                <c:pt idx="6">
                  <c:v>42222</c:v>
                </c:pt>
                <c:pt idx="7">
                  <c:v>42223</c:v>
                </c:pt>
                <c:pt idx="8">
                  <c:v>42224</c:v>
                </c:pt>
                <c:pt idx="9">
                  <c:v>42225</c:v>
                </c:pt>
                <c:pt idx="10">
                  <c:v>42226</c:v>
                </c:pt>
                <c:pt idx="11">
                  <c:v>42227</c:v>
                </c:pt>
                <c:pt idx="12">
                  <c:v>42228</c:v>
                </c:pt>
                <c:pt idx="13">
                  <c:v>42229</c:v>
                </c:pt>
                <c:pt idx="14">
                  <c:v>42230</c:v>
                </c:pt>
                <c:pt idx="15">
                  <c:v>42231</c:v>
                </c:pt>
                <c:pt idx="16">
                  <c:v>42232</c:v>
                </c:pt>
                <c:pt idx="17">
                  <c:v>42233</c:v>
                </c:pt>
                <c:pt idx="18">
                  <c:v>42234</c:v>
                </c:pt>
                <c:pt idx="19">
                  <c:v>42235</c:v>
                </c:pt>
                <c:pt idx="20">
                  <c:v>42236</c:v>
                </c:pt>
                <c:pt idx="21">
                  <c:v>42237</c:v>
                </c:pt>
                <c:pt idx="22">
                  <c:v>42238</c:v>
                </c:pt>
                <c:pt idx="23">
                  <c:v>42239</c:v>
                </c:pt>
                <c:pt idx="24">
                  <c:v>42240</c:v>
                </c:pt>
                <c:pt idx="25">
                  <c:v>42241</c:v>
                </c:pt>
                <c:pt idx="26">
                  <c:v>42242</c:v>
                </c:pt>
                <c:pt idx="27">
                  <c:v>42243</c:v>
                </c:pt>
                <c:pt idx="28">
                  <c:v>42244</c:v>
                </c:pt>
                <c:pt idx="29">
                  <c:v>42245</c:v>
                </c:pt>
                <c:pt idx="30">
                  <c:v>42246</c:v>
                </c:pt>
              </c:numCache>
            </c:numRef>
          </c:cat>
          <c:val>
            <c:numRef>
              <c:f>Planilha1!$G$6:$G$36</c:f>
              <c:numCache>
                <c:formatCode>_("R$"* #,##0.00_);_("R$"* \(#,##0.00\);_("R$"* "-"??_);_(@_)</c:formatCode>
                <c:ptCount val="31"/>
                <c:pt idx="0">
                  <c:v>300</c:v>
                </c:pt>
                <c:pt idx="1">
                  <c:v>375</c:v>
                </c:pt>
                <c:pt idx="2">
                  <c:v>375</c:v>
                </c:pt>
                <c:pt idx="3">
                  <c:v>450</c:v>
                </c:pt>
                <c:pt idx="4">
                  <c:v>525</c:v>
                </c:pt>
                <c:pt idx="5">
                  <c:v>600</c:v>
                </c:pt>
                <c:pt idx="6">
                  <c:v>675</c:v>
                </c:pt>
                <c:pt idx="7">
                  <c:v>375</c:v>
                </c:pt>
                <c:pt idx="8">
                  <c:v>450</c:v>
                </c:pt>
                <c:pt idx="9">
                  <c:v>525</c:v>
                </c:pt>
                <c:pt idx="10">
                  <c:v>1125</c:v>
                </c:pt>
                <c:pt idx="11">
                  <c:v>675</c:v>
                </c:pt>
                <c:pt idx="12">
                  <c:v>1125</c:v>
                </c:pt>
                <c:pt idx="13">
                  <c:v>1125</c:v>
                </c:pt>
                <c:pt idx="14">
                  <c:v>1875</c:v>
                </c:pt>
                <c:pt idx="15">
                  <c:v>2400</c:v>
                </c:pt>
                <c:pt idx="16">
                  <c:v>1425</c:v>
                </c:pt>
                <c:pt idx="17">
                  <c:v>1500</c:v>
                </c:pt>
                <c:pt idx="18">
                  <c:v>750</c:v>
                </c:pt>
                <c:pt idx="19">
                  <c:v>600</c:v>
                </c:pt>
                <c:pt idx="20">
                  <c:v>1125</c:v>
                </c:pt>
                <c:pt idx="21">
                  <c:v>1125</c:v>
                </c:pt>
                <c:pt idx="22">
                  <c:v>1125</c:v>
                </c:pt>
                <c:pt idx="23">
                  <c:v>1500</c:v>
                </c:pt>
                <c:pt idx="24">
                  <c:v>1500</c:v>
                </c:pt>
                <c:pt idx="25">
                  <c:v>375</c:v>
                </c:pt>
                <c:pt idx="26">
                  <c:v>1500</c:v>
                </c:pt>
                <c:pt idx="27">
                  <c:v>1500</c:v>
                </c:pt>
                <c:pt idx="28">
                  <c:v>1875</c:v>
                </c:pt>
                <c:pt idx="29">
                  <c:v>1125</c:v>
                </c:pt>
                <c:pt idx="30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17-4CEC-9CB2-5AE92ECC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130672"/>
        <c:axId val="354614976"/>
      </c:lineChart>
      <c:dateAx>
        <c:axId val="397782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9826544"/>
        <c:crosses val="autoZero"/>
        <c:auto val="1"/>
        <c:lblOffset val="100"/>
        <c:baseTimeUnit val="days"/>
      </c:dateAx>
      <c:valAx>
        <c:axId val="34982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7782768"/>
        <c:crosses val="autoZero"/>
        <c:crossBetween val="between"/>
      </c:valAx>
      <c:valAx>
        <c:axId val="354614976"/>
        <c:scaling>
          <c:orientation val="minMax"/>
        </c:scaling>
        <c:delete val="0"/>
        <c:axPos val="r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130672"/>
        <c:crosses val="max"/>
        <c:crossBetween val="between"/>
      </c:valAx>
      <c:dateAx>
        <c:axId val="2951306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46149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youtube.com/channel/UC_4f3RqPdINy17azyDJ0X0Q?sub_confirmation=1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3</xdr:row>
      <xdr:rowOff>0</xdr:rowOff>
    </xdr:from>
    <xdr:to>
      <xdr:col>19</xdr:col>
      <xdr:colOff>57149</xdr:colOff>
      <xdr:row>25</xdr:row>
      <xdr:rowOff>133350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76200</xdr:colOff>
      <xdr:row>24</xdr:row>
      <xdr:rowOff>76200</xdr:rowOff>
    </xdr:from>
    <xdr:to>
      <xdr:col>19</xdr:col>
      <xdr:colOff>318496</xdr:colOff>
      <xdr:row>37</xdr:row>
      <xdr:rowOff>66675</xdr:rowOff>
    </xdr:to>
    <xdr:pic>
      <xdr:nvPicPr>
        <xdr:cNvPr id="6" name="Imagem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4171950"/>
          <a:ext cx="6300196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6"/>
  <sheetViews>
    <sheetView showGridLines="0" tabSelected="1" zoomScaleNormal="100" workbookViewId="0">
      <selection activeCell="C36" sqref="C36"/>
    </sheetView>
  </sheetViews>
  <sheetFormatPr defaultColWidth="7.5703125" defaultRowHeight="12.75"/>
  <cols>
    <col min="1" max="1" width="37.28515625" bestFit="1" customWidth="1"/>
    <col min="2" max="2" width="7.28515625" bestFit="1" customWidth="1"/>
    <col min="3" max="3" width="10.5703125" bestFit="1" customWidth="1"/>
    <col min="4" max="4" width="1.85546875" customWidth="1"/>
    <col min="5" max="5" width="12.7109375" bestFit="1" customWidth="1"/>
    <col min="6" max="6" width="30.7109375" bestFit="1" customWidth="1"/>
    <col min="7" max="7" width="13.28515625" bestFit="1" customWidth="1"/>
  </cols>
  <sheetData>
    <row r="2" spans="1:7" ht="27.75">
      <c r="B2" s="18" t="s">
        <v>24</v>
      </c>
      <c r="C2" s="18"/>
      <c r="D2" s="18"/>
      <c r="E2" s="18"/>
      <c r="F2" s="18"/>
    </row>
    <row r="3" spans="1:7" ht="13.5" thickBot="1"/>
    <row r="4" spans="1:7" ht="13.5" thickBot="1">
      <c r="A4" s="11" t="s">
        <v>4</v>
      </c>
      <c r="B4" s="25" t="s">
        <v>5</v>
      </c>
      <c r="C4" s="25"/>
      <c r="E4" s="22" t="s">
        <v>23</v>
      </c>
      <c r="F4" s="23"/>
      <c r="G4" s="24"/>
    </row>
    <row r="5" spans="1:7">
      <c r="A5" s="9" t="s">
        <v>6</v>
      </c>
      <c r="B5" s="12">
        <v>0.3</v>
      </c>
      <c r="C5" s="10">
        <f>C9*B5</f>
        <v>75</v>
      </c>
      <c r="E5" s="4" t="s">
        <v>21</v>
      </c>
      <c r="F5" s="4" t="s">
        <v>20</v>
      </c>
      <c r="G5" s="4" t="s">
        <v>16</v>
      </c>
    </row>
    <row r="6" spans="1:7">
      <c r="A6" s="28" t="s">
        <v>7</v>
      </c>
      <c r="B6" s="29"/>
      <c r="C6" s="13">
        <v>240</v>
      </c>
      <c r="E6" s="16">
        <v>42216</v>
      </c>
      <c r="F6" s="4">
        <v>4</v>
      </c>
      <c r="G6" s="17">
        <f>$C$36*F6</f>
        <v>300</v>
      </c>
    </row>
    <row r="7" spans="1:7">
      <c r="A7" s="28" t="s">
        <v>8</v>
      </c>
      <c r="B7" s="29"/>
      <c r="C7" s="13">
        <v>10</v>
      </c>
      <c r="E7" s="16">
        <v>42217</v>
      </c>
      <c r="F7" s="4">
        <v>5</v>
      </c>
      <c r="G7" s="17">
        <f t="shared" ref="G7:G36" si="0">$C$36*F7</f>
        <v>375</v>
      </c>
    </row>
    <row r="8" spans="1:7">
      <c r="A8" s="2"/>
      <c r="B8" s="2"/>
      <c r="C8" s="2"/>
      <c r="E8" s="16">
        <v>42218</v>
      </c>
      <c r="F8" s="4">
        <v>5</v>
      </c>
      <c r="G8" s="17">
        <f t="shared" si="0"/>
        <v>375</v>
      </c>
    </row>
    <row r="9" spans="1:7">
      <c r="A9" s="19" t="s">
        <v>9</v>
      </c>
      <c r="B9" s="20"/>
      <c r="C9" s="5">
        <f>SUM(C6,C7)</f>
        <v>250</v>
      </c>
      <c r="E9" s="16">
        <v>42219</v>
      </c>
      <c r="F9" s="4">
        <v>6</v>
      </c>
      <c r="G9" s="17">
        <f t="shared" si="0"/>
        <v>450</v>
      </c>
    </row>
    <row r="10" spans="1:7">
      <c r="A10" s="2"/>
      <c r="B10" s="2"/>
      <c r="C10" s="2"/>
      <c r="E10" s="16">
        <v>42220</v>
      </c>
      <c r="F10" s="4">
        <v>7</v>
      </c>
      <c r="G10" s="17">
        <f t="shared" si="0"/>
        <v>525</v>
      </c>
    </row>
    <row r="11" spans="1:7">
      <c r="A11" s="19" t="s">
        <v>10</v>
      </c>
      <c r="B11" s="27"/>
      <c r="C11" s="20"/>
      <c r="E11" s="16">
        <v>42221</v>
      </c>
      <c r="F11" s="4">
        <v>8</v>
      </c>
      <c r="G11" s="17">
        <f t="shared" si="0"/>
        <v>600</v>
      </c>
    </row>
    <row r="12" spans="1:7">
      <c r="A12" s="2"/>
      <c r="B12" s="2"/>
      <c r="C12" s="2"/>
      <c r="E12" s="16">
        <v>42222</v>
      </c>
      <c r="F12" s="4">
        <v>9</v>
      </c>
      <c r="G12" s="17">
        <f t="shared" si="0"/>
        <v>675</v>
      </c>
    </row>
    <row r="13" spans="1:7">
      <c r="A13" s="2" t="s">
        <v>0</v>
      </c>
      <c r="B13" s="14">
        <v>3.8E-3</v>
      </c>
      <c r="C13" s="3">
        <f>SUM($C$9,$C$5)*B13</f>
        <v>1.2350000000000001</v>
      </c>
      <c r="E13" s="16">
        <v>42223</v>
      </c>
      <c r="F13" s="4">
        <v>5</v>
      </c>
      <c r="G13" s="17">
        <f t="shared" si="0"/>
        <v>375</v>
      </c>
    </row>
    <row r="14" spans="1:7">
      <c r="A14" s="2" t="s">
        <v>1</v>
      </c>
      <c r="B14" s="14">
        <v>0.05</v>
      </c>
      <c r="C14" s="3">
        <f t="shared" ref="C14:C16" si="1">SUM($C$9,$C$5)*B14</f>
        <v>16.25</v>
      </c>
      <c r="E14" s="16">
        <v>42224</v>
      </c>
      <c r="F14" s="4">
        <v>6</v>
      </c>
      <c r="G14" s="17">
        <f t="shared" si="0"/>
        <v>450</v>
      </c>
    </row>
    <row r="15" spans="1:7">
      <c r="A15" s="2" t="s">
        <v>2</v>
      </c>
      <c r="B15" s="14">
        <v>0.02</v>
      </c>
      <c r="C15" s="3">
        <f t="shared" si="1"/>
        <v>6.5</v>
      </c>
      <c r="E15" s="16">
        <v>42225</v>
      </c>
      <c r="F15" s="4">
        <v>7</v>
      </c>
      <c r="G15" s="17">
        <f t="shared" si="0"/>
        <v>525</v>
      </c>
    </row>
    <row r="16" spans="1:7">
      <c r="A16" s="2" t="s">
        <v>3</v>
      </c>
      <c r="B16" s="14">
        <v>0.06</v>
      </c>
      <c r="C16" s="3">
        <f t="shared" si="1"/>
        <v>19.5</v>
      </c>
      <c r="E16" s="16">
        <v>42226</v>
      </c>
      <c r="F16" s="4">
        <v>15</v>
      </c>
      <c r="G16" s="17">
        <f t="shared" si="0"/>
        <v>1125</v>
      </c>
    </row>
    <row r="17" spans="1:7">
      <c r="A17" s="2"/>
      <c r="B17" s="2"/>
      <c r="C17" s="2"/>
      <c r="E17" s="16">
        <v>42227</v>
      </c>
      <c r="F17" s="4">
        <v>9</v>
      </c>
      <c r="G17" s="17">
        <f t="shared" si="0"/>
        <v>675</v>
      </c>
    </row>
    <row r="18" spans="1:7">
      <c r="A18" s="8" t="s">
        <v>11</v>
      </c>
      <c r="B18" s="7">
        <f>SUM(B13:B16)</f>
        <v>0.1338</v>
      </c>
      <c r="C18" s="5">
        <f>SUM(C13+C16)</f>
        <v>20.734999999999999</v>
      </c>
      <c r="E18" s="16">
        <v>42228</v>
      </c>
      <c r="F18" s="4">
        <v>15</v>
      </c>
      <c r="G18" s="17">
        <f t="shared" si="0"/>
        <v>1125</v>
      </c>
    </row>
    <row r="19" spans="1:7">
      <c r="A19" s="2"/>
      <c r="B19" s="2"/>
      <c r="C19" s="2"/>
      <c r="E19" s="16">
        <v>42229</v>
      </c>
      <c r="F19" s="4">
        <v>15</v>
      </c>
      <c r="G19" s="17">
        <f t="shared" si="0"/>
        <v>1125</v>
      </c>
    </row>
    <row r="20" spans="1:7">
      <c r="A20" s="19" t="s">
        <v>18</v>
      </c>
      <c r="B20" s="20"/>
      <c r="C20" s="5">
        <f>SUM(C9,C18)</f>
        <v>270.73500000000001</v>
      </c>
      <c r="E20" s="16">
        <v>42230</v>
      </c>
      <c r="F20" s="4">
        <v>25</v>
      </c>
      <c r="G20" s="17">
        <f t="shared" si="0"/>
        <v>1875</v>
      </c>
    </row>
    <row r="21" spans="1:7">
      <c r="A21" s="2"/>
      <c r="B21" s="2"/>
      <c r="C21" s="2"/>
      <c r="E21" s="16">
        <v>42231</v>
      </c>
      <c r="F21" s="4">
        <v>32</v>
      </c>
      <c r="G21" s="17">
        <f t="shared" si="0"/>
        <v>2400</v>
      </c>
    </row>
    <row r="22" spans="1:7">
      <c r="A22" s="2"/>
      <c r="B22" s="2"/>
      <c r="C22" s="2"/>
      <c r="E22" s="16">
        <v>42232</v>
      </c>
      <c r="F22" s="4">
        <v>19</v>
      </c>
      <c r="G22" s="17">
        <f t="shared" si="0"/>
        <v>1425</v>
      </c>
    </row>
    <row r="23" spans="1:7">
      <c r="A23" s="19" t="s">
        <v>22</v>
      </c>
      <c r="B23" s="27"/>
      <c r="C23" s="20"/>
      <c r="E23" s="16">
        <v>42233</v>
      </c>
      <c r="F23" s="4">
        <v>20</v>
      </c>
      <c r="G23" s="17">
        <f t="shared" si="0"/>
        <v>1500</v>
      </c>
    </row>
    <row r="24" spans="1:7">
      <c r="A24" s="1"/>
      <c r="B24" s="1"/>
      <c r="C24" s="1"/>
      <c r="E24" s="16">
        <v>42234</v>
      </c>
      <c r="F24" s="4">
        <v>10</v>
      </c>
      <c r="G24" s="17">
        <f t="shared" si="0"/>
        <v>750</v>
      </c>
    </row>
    <row r="25" spans="1:7">
      <c r="A25" s="26" t="s">
        <v>12</v>
      </c>
      <c r="B25" s="26"/>
      <c r="C25" s="6">
        <v>30</v>
      </c>
      <c r="E25" s="16">
        <v>42235</v>
      </c>
      <c r="F25" s="4">
        <v>8</v>
      </c>
      <c r="G25" s="17">
        <f t="shared" si="0"/>
        <v>600</v>
      </c>
    </row>
    <row r="26" spans="1:7">
      <c r="A26" s="26" t="s">
        <v>13</v>
      </c>
      <c r="B26" s="26"/>
      <c r="C26" s="6">
        <v>0</v>
      </c>
      <c r="E26" s="16">
        <v>42236</v>
      </c>
      <c r="F26" s="4">
        <v>15</v>
      </c>
      <c r="G26" s="17">
        <f t="shared" si="0"/>
        <v>1125</v>
      </c>
    </row>
    <row r="27" spans="1:7">
      <c r="A27" s="26" t="s">
        <v>14</v>
      </c>
      <c r="B27" s="26"/>
      <c r="C27" s="6">
        <v>0</v>
      </c>
      <c r="E27" s="16">
        <v>42237</v>
      </c>
      <c r="F27" s="4">
        <v>15</v>
      </c>
      <c r="G27" s="17">
        <f t="shared" si="0"/>
        <v>1125</v>
      </c>
    </row>
    <row r="28" spans="1:7">
      <c r="A28" s="1"/>
      <c r="B28" s="1"/>
      <c r="C28" s="15"/>
      <c r="E28" s="16">
        <v>42238</v>
      </c>
      <c r="F28" s="4">
        <v>15</v>
      </c>
      <c r="G28" s="17">
        <f t="shared" si="0"/>
        <v>1125</v>
      </c>
    </row>
    <row r="29" spans="1:7">
      <c r="A29" s="21" t="s">
        <v>15</v>
      </c>
      <c r="B29" s="21"/>
      <c r="C29" s="5">
        <f>SUM(C25:C27)</f>
        <v>30</v>
      </c>
      <c r="E29" s="16">
        <v>42239</v>
      </c>
      <c r="F29" s="4">
        <v>20</v>
      </c>
      <c r="G29" s="17">
        <f t="shared" si="0"/>
        <v>1500</v>
      </c>
    </row>
    <row r="30" spans="1:7">
      <c r="A30" s="1"/>
      <c r="B30" s="1"/>
      <c r="C30" s="15"/>
      <c r="E30" s="16">
        <v>42240</v>
      </c>
      <c r="F30" s="4">
        <v>20</v>
      </c>
      <c r="G30" s="17">
        <f t="shared" si="0"/>
        <v>1500</v>
      </c>
    </row>
    <row r="31" spans="1:7">
      <c r="A31" s="19" t="s">
        <v>17</v>
      </c>
      <c r="B31" s="20"/>
      <c r="C31" s="5">
        <f>C9+C18+C5</f>
        <v>345.73500000000001</v>
      </c>
      <c r="E31" s="16">
        <v>42241</v>
      </c>
      <c r="F31" s="4">
        <v>5</v>
      </c>
      <c r="G31" s="17">
        <f t="shared" si="0"/>
        <v>375</v>
      </c>
    </row>
    <row r="32" spans="1:7">
      <c r="E32" s="16">
        <v>42242</v>
      </c>
      <c r="F32" s="4">
        <v>20</v>
      </c>
      <c r="G32" s="17">
        <f t="shared" si="0"/>
        <v>1500</v>
      </c>
    </row>
    <row r="33" spans="1:7">
      <c r="A33" s="1"/>
      <c r="B33" s="1"/>
      <c r="C33" s="1"/>
      <c r="E33" s="16">
        <v>42243</v>
      </c>
      <c r="F33" s="4">
        <v>20</v>
      </c>
      <c r="G33" s="17">
        <f t="shared" si="0"/>
        <v>1500</v>
      </c>
    </row>
    <row r="34" spans="1:7">
      <c r="A34" s="1"/>
      <c r="B34" s="1"/>
      <c r="C34" s="1"/>
      <c r="E34" s="16">
        <v>42244</v>
      </c>
      <c r="F34" s="4">
        <v>25</v>
      </c>
      <c r="G34" s="17">
        <f t="shared" si="0"/>
        <v>1875</v>
      </c>
    </row>
    <row r="35" spans="1:7">
      <c r="A35" s="1"/>
      <c r="B35" s="1"/>
      <c r="C35" s="1"/>
      <c r="E35" s="16">
        <v>42245</v>
      </c>
      <c r="F35" s="4">
        <v>15</v>
      </c>
      <c r="G35" s="17">
        <f t="shared" si="0"/>
        <v>1125</v>
      </c>
    </row>
    <row r="36" spans="1:7">
      <c r="A36" s="21" t="s">
        <v>19</v>
      </c>
      <c r="B36" s="21"/>
      <c r="C36" s="5">
        <f>C31-C20</f>
        <v>75</v>
      </c>
      <c r="E36" s="16">
        <v>42246</v>
      </c>
      <c r="F36" s="4">
        <v>20</v>
      </c>
      <c r="G36" s="17">
        <f t="shared" si="0"/>
        <v>1500</v>
      </c>
    </row>
  </sheetData>
  <mergeCells count="15">
    <mergeCell ref="B2:F2"/>
    <mergeCell ref="A31:B31"/>
    <mergeCell ref="A36:B36"/>
    <mergeCell ref="E4:G4"/>
    <mergeCell ref="B4:C4"/>
    <mergeCell ref="A25:B25"/>
    <mergeCell ref="A26:B26"/>
    <mergeCell ref="A27:B27"/>
    <mergeCell ref="A23:C23"/>
    <mergeCell ref="A6:B6"/>
    <mergeCell ref="A7:B7"/>
    <mergeCell ref="A9:B9"/>
    <mergeCell ref="A11:C11"/>
    <mergeCell ref="A20:B20"/>
    <mergeCell ref="A29:B2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</cp:lastModifiedBy>
  <dcterms:modified xsi:type="dcterms:W3CDTF">2019-08-23T12:53:25Z</dcterms:modified>
</cp:coreProperties>
</file>